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<sst xmlns="http://schemas.openxmlformats.org/spreadsheetml/2006/main" count="151" uniqueCount="37">
  <si>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</si>
  <si>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</si>
  <si>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</si>
  <si>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</si>
  <si>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</si>
  <si>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</si>
  <si>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</si>
  <si>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</si>
  <si>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</si>
  <si>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</si>
  <si>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</si>
  <si>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</si>
  <si>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</si>
  <si>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</si>
  <si>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</si>
  <si>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</si>
  <si>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</si>
  <si>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</si>
  <si>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</si>
  <si>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</si>
  <si>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</si>
  <si>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</si>
  <si>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</si>
  <si>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</si>
  <si>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</si>
  <si>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</si>
  <si>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1 ère Journée</t>
  </si>
  <si>
    <t>Morel Anne-Gaelle</t>
  </si>
  <si>
    <t>Gadais Cathy</t>
  </si>
  <si>
    <t>Gadais Alain</t>
  </si>
  <si>
    <t>Delafosse Florian</t>
  </si>
  <si>
    <t>Delafosse Nicolas</t>
  </si>
  <si>
    <t>Canteux Thierry</t>
  </si>
  <si>
    <t>Gresselin Cyrille</t>
  </si>
  <si>
    <t>Clavier Fanfan</t>
  </si>
  <si>
    <t>Résultats Doublette Journée du  14/12/2023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</si>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</sst>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33" borderId="44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5">
        <row r="8">
          <cell r="D8">
            <v>35</v>
          </cell>
        </row>
        <row r="9">
          <cell r="D9">
            <v>32</v>
          </cell>
        </row>
        <row r="10">
          <cell r="D10">
            <v>20</v>
          </cell>
        </row>
        <row r="11">
          <cell r="D11">
            <v>38</v>
          </cell>
        </row>
        <row r="12">
          <cell r="D12">
            <v>47</v>
          </cell>
        </row>
        <row r="13">
          <cell r="D13">
            <v>44</v>
          </cell>
        </row>
        <row r="14">
          <cell r="D14">
            <v>35</v>
          </cell>
        </row>
        <row r="15">
          <cell r="D15">
            <v>44</v>
          </cell>
        </row>
        <row r="16">
          <cell r="D16">
            <v>30</v>
          </cell>
        </row>
        <row r="17">
          <cell r="D17">
            <v>21</v>
          </cell>
        </row>
        <row r="18">
          <cell r="D18">
            <v>35</v>
          </cell>
        </row>
        <row r="19">
          <cell r="D19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5">
          <cell r="A5" t="str">
            <v>Lecarpentier Denis</v>
          </cell>
        </row>
        <row r="9">
          <cell r="A9" t="str">
            <v>Levesque Bernard</v>
          </cell>
        </row>
        <row r="11">
          <cell r="A11" t="str">
            <v>Mercier Guy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">
        <v>35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8" t="s">
        <v>25</v>
      </c>
      <c r="C3" s="69"/>
      <c r="D3" s="69"/>
      <c r="E3" s="69"/>
      <c r="F3" s="69"/>
      <c r="G3" s="69"/>
      <c r="H3" s="69"/>
      <c r="I3" s="69"/>
    </row>
    <row r="4" spans="2:9" ht="18">
      <c r="B4" s="70" t="s">
        <v>26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72" t="s">
        <v>5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Feuil7!C8</f>
        <v>Equipe 4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Feuil7!B8</f>
        <v>35</v>
      </c>
      <c r="C9" s="25" t="str">
        <f>Feuil7!A8</f>
        <v>Gadais Alain</v>
      </c>
      <c r="D9" s="26">
        <v>163</v>
      </c>
      <c r="E9" s="27">
        <v>174</v>
      </c>
      <c r="F9" s="28">
        <v>181</v>
      </c>
      <c r="G9" s="29">
        <f aca="true" t="shared" si="0" ref="G9:G14">IF(SUM($D$9:$F$11)=0," ",D9+E9+F9)</f>
        <v>518</v>
      </c>
    </row>
    <row r="10" spans="2:7" ht="30" customHeight="1">
      <c r="B10" s="30">
        <f>Feuil7!B9</f>
        <v>44</v>
      </c>
      <c r="C10" s="31" t="str">
        <f>Feuil7!A9</f>
        <v>Levesque Bernard</v>
      </c>
      <c r="D10" s="32">
        <v>178</v>
      </c>
      <c r="E10" s="33">
        <v>181</v>
      </c>
      <c r="F10" s="34">
        <v>158</v>
      </c>
      <c r="G10" s="35">
        <f t="shared" si="0"/>
        <v>517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79</v>
      </c>
      <c r="C12" s="41" t="s">
        <v>16</v>
      </c>
      <c r="D12" s="42">
        <f>IF(SUM($D$9:$F$11)=0," ",D9+D10+D11)</f>
        <v>341</v>
      </c>
      <c r="E12" s="27">
        <f>IF(SUM($D$9:$F$11)=0," ",E9+E10+E11)</f>
        <v>355</v>
      </c>
      <c r="F12" s="43">
        <f>IF(SUM($D$9:$F$11)=0," ",F9+F10+F11)</f>
        <v>339</v>
      </c>
      <c r="G12" s="29">
        <f t="shared" si="0"/>
        <v>1035</v>
      </c>
    </row>
    <row r="13" spans="2:7" ht="30" customHeight="1" thickBot="1">
      <c r="B13" s="44"/>
      <c r="C13" s="45" t="s">
        <v>6</v>
      </c>
      <c r="D13" s="46">
        <f>$B$12</f>
        <v>79</v>
      </c>
      <c r="E13" s="32">
        <f>$B$12</f>
        <v>79</v>
      </c>
      <c r="F13" s="32">
        <f>$B$12</f>
        <v>79</v>
      </c>
      <c r="G13" s="35">
        <f>D13+E13+F13</f>
        <v>237</v>
      </c>
    </row>
    <row r="14" spans="2:9" ht="30" customHeight="1" thickBot="1">
      <c r="B14" s="44"/>
      <c r="C14" s="45" t="s">
        <v>18</v>
      </c>
      <c r="D14" s="47">
        <f>IF(SUM($D$9:$F$11)=0," ",D12+D13)</f>
        <v>420</v>
      </c>
      <c r="E14" s="39">
        <f>IF(SUM($D$9:$F$11)=0," ",E12+E13)</f>
        <v>434</v>
      </c>
      <c r="F14" s="48">
        <f>IF(SUM($D$9:$F$11)=0," ",F12+F13)</f>
        <v>418</v>
      </c>
      <c r="G14" s="40">
        <f t="shared" si="0"/>
        <v>1272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7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Feuil7!C6</f>
        <v>Equipe 3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53"/>
      <c r="C20" s="25" t="str">
        <f>Feuil7!A6</f>
        <v>Canteux Thierry</v>
      </c>
      <c r="D20" s="26"/>
      <c r="E20" s="27"/>
      <c r="F20" s="28"/>
      <c r="G20" s="29">
        <f aca="true" t="shared" si="1" ref="G20:G25">IF(SUM($D$20:$F$22)=0," ",D20+E20+F20)</f>
        <v>0</v>
      </c>
    </row>
    <row r="21" spans="2:7" ht="30" customHeight="1">
      <c r="B21" s="30">
        <f>Feuil7!B7</f>
        <v>44</v>
      </c>
      <c r="C21" s="31" t="str">
        <f>Feuil7!A7</f>
        <v>Gadais Cathy</v>
      </c>
      <c r="D21" s="32">
        <v>199</v>
      </c>
      <c r="E21" s="33">
        <v>147</v>
      </c>
      <c r="F21" s="34">
        <v>170</v>
      </c>
      <c r="G21" s="35">
        <f t="shared" si="1"/>
        <v>516</v>
      </c>
    </row>
    <row r="22" spans="2:7" ht="30" customHeight="1" thickBot="1">
      <c r="B22" s="36">
        <v>43</v>
      </c>
      <c r="C22" s="61" t="s">
        <v>36</v>
      </c>
      <c r="D22" s="38">
        <v>190</v>
      </c>
      <c r="E22" s="39">
        <v>188</v>
      </c>
      <c r="F22" s="17">
        <v>180</v>
      </c>
      <c r="G22" s="54">
        <f t="shared" si="1"/>
        <v>558</v>
      </c>
    </row>
    <row r="23" spans="2:7" ht="30" customHeight="1" thickBot="1">
      <c r="B23" s="18">
        <f>SUM(B20:B22)</f>
        <v>87</v>
      </c>
      <c r="C23" s="41" t="s">
        <v>16</v>
      </c>
      <c r="D23" s="42">
        <f>IF(SUM($D$20:$F$22)=0," ",D20+D21+D22)</f>
        <v>389</v>
      </c>
      <c r="E23" s="27">
        <f>IF(SUM($D$20:$F$22)=0," ",E20+E21+E22)</f>
        <v>335</v>
      </c>
      <c r="F23" s="43">
        <f>IF(SUM($D$20:$F$22)=0," ",F20+F21+F22)</f>
        <v>350</v>
      </c>
      <c r="G23" s="29">
        <f t="shared" si="1"/>
        <v>1074</v>
      </c>
    </row>
    <row r="24" spans="2:7" ht="30" customHeight="1" thickBot="1">
      <c r="B24" s="55"/>
      <c r="C24" s="45" t="s">
        <v>6</v>
      </c>
      <c r="D24" s="46">
        <f>$B$23</f>
        <v>87</v>
      </c>
      <c r="E24" s="33">
        <f>$B$23</f>
        <v>87</v>
      </c>
      <c r="F24" s="56">
        <f>$B$23</f>
        <v>87</v>
      </c>
      <c r="G24" s="35">
        <f>D24+E24+F24</f>
        <v>261</v>
      </c>
    </row>
    <row r="25" spans="2:9" ht="30" customHeight="1" thickBot="1">
      <c r="B25" s="55"/>
      <c r="C25" s="45" t="s">
        <v>18</v>
      </c>
      <c r="D25" s="57">
        <f>IF(SUM($D$20:$F$22)=0," ",D23+D24)</f>
        <v>476</v>
      </c>
      <c r="E25" s="58">
        <f>IF(SUM($D$20:$F$22)=0," ",E23+E24)</f>
        <v>422</v>
      </c>
      <c r="F25" s="59">
        <f>IF(SUM($D$20:$F$22)=0," ",F23+F24)</f>
        <v>437</v>
      </c>
      <c r="G25" s="40">
        <f t="shared" si="1"/>
        <v>1335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  <ignoredErrors>
    <ignoredError sqref="G1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tr">
        <f>Feuil1!B1</f>
        <v>Résultats Doublette Journée du  14/12/2023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8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8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Feuil7!C12</f>
        <v>Equipe 6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Feuil7!B12</f>
        <v>35</v>
      </c>
      <c r="C9" s="25" t="str">
        <f>Feuil7!A12</f>
        <v>Clavier Fanfan</v>
      </c>
      <c r="D9" s="26">
        <v>168</v>
      </c>
      <c r="E9" s="27">
        <v>169</v>
      </c>
      <c r="F9" s="28">
        <v>148</v>
      </c>
      <c r="G9" s="29">
        <f aca="true" t="shared" si="0" ref="G9:G14">IF(SUM($D$9:$F$11)=0," ",D9+E9+F9)</f>
        <v>485</v>
      </c>
    </row>
    <row r="10" spans="2:7" ht="30" customHeight="1">
      <c r="B10" s="30">
        <f>Feuil7!B13</f>
        <v>32</v>
      </c>
      <c r="C10" s="31" t="str">
        <f>Feuil7!A13</f>
        <v>Delafosse Florian</v>
      </c>
      <c r="D10" s="32">
        <v>147</v>
      </c>
      <c r="E10" s="33">
        <v>246</v>
      </c>
      <c r="F10" s="34">
        <v>160</v>
      </c>
      <c r="G10" s="35">
        <f t="shared" si="0"/>
        <v>553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67</v>
      </c>
      <c r="C12" s="41" t="s">
        <v>16</v>
      </c>
      <c r="D12" s="42">
        <f>IF(SUM($D$9:$F$11)=0," ",D9+D10+D11)</f>
        <v>315</v>
      </c>
      <c r="E12" s="27">
        <f>IF(SUM($D$9:$F$11)=0," ",E9+E10+E11)</f>
        <v>415</v>
      </c>
      <c r="F12" s="43">
        <f>IF(SUM($D$9:$F$11)=0," ",F9+F10+F11)</f>
        <v>308</v>
      </c>
      <c r="G12" s="29">
        <f t="shared" si="0"/>
        <v>1038</v>
      </c>
    </row>
    <row r="13" spans="2:7" ht="30" customHeight="1" thickBot="1">
      <c r="B13" s="44"/>
      <c r="C13" s="45" t="s">
        <v>6</v>
      </c>
      <c r="D13" s="46">
        <f>$B$12</f>
        <v>67</v>
      </c>
      <c r="E13" s="33">
        <f>$B$12</f>
        <v>67</v>
      </c>
      <c r="F13" s="56">
        <f>$B$12</f>
        <v>67</v>
      </c>
      <c r="G13" s="35">
        <f>D13+E13+F13</f>
        <v>201</v>
      </c>
    </row>
    <row r="14" spans="2:9" ht="30" customHeight="1" thickBot="1">
      <c r="B14" s="44"/>
      <c r="C14" s="45" t="s">
        <v>18</v>
      </c>
      <c r="D14" s="47">
        <f>IF(SUM($D$9:$F$11)=0," ",D12+D13)</f>
        <v>382</v>
      </c>
      <c r="E14" s="39">
        <f>IF(SUM($D$9:$F$11)=0," ",E12+E13)</f>
        <v>482</v>
      </c>
      <c r="F14" s="48">
        <f>IF(SUM($D$9:$F$11)=0," ",F12+F13)</f>
        <v>375</v>
      </c>
      <c r="G14" s="40">
        <f t="shared" si="0"/>
        <v>1239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9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Feuil7!C10</f>
        <v>Equipe 5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24">
        <f>Feuil7!B10</f>
        <v>30</v>
      </c>
      <c r="C20" s="60" t="str">
        <f>Feuil7!A10</f>
        <v>Gresselin Cyrille</v>
      </c>
      <c r="D20" s="26">
        <v>159</v>
      </c>
      <c r="E20" s="27">
        <v>183</v>
      </c>
      <c r="F20" s="28">
        <v>234</v>
      </c>
      <c r="G20" s="29">
        <f aca="true" t="shared" si="1" ref="G20:G25">IF(SUM($D$20:$F$22)=0," ",D20+E20+F20)</f>
        <v>576</v>
      </c>
    </row>
    <row r="21" spans="2:7" ht="30" customHeight="1">
      <c r="B21" s="30">
        <f>Feuil7!B11</f>
        <v>21</v>
      </c>
      <c r="C21" s="31" t="str">
        <f>Feuil7!A11</f>
        <v>Mercier Guy</v>
      </c>
      <c r="D21" s="32">
        <v>151</v>
      </c>
      <c r="E21" s="33">
        <v>207</v>
      </c>
      <c r="F21" s="34">
        <v>192</v>
      </c>
      <c r="G21" s="35">
        <f t="shared" si="1"/>
        <v>550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51</v>
      </c>
      <c r="C23" s="41" t="s">
        <v>16</v>
      </c>
      <c r="D23" s="42">
        <f>IF(SUM($D$20:$F$22)=0," ",D20+D21+D22)</f>
        <v>310</v>
      </c>
      <c r="E23" s="27">
        <f>IF(SUM($D$20:$F$22)=0," ",E20+E21+E22)</f>
        <v>390</v>
      </c>
      <c r="F23" s="43">
        <f>IF(SUM($D$20:$F$22)=0," ",F20+F21+F22)</f>
        <v>426</v>
      </c>
      <c r="G23" s="29">
        <f t="shared" si="1"/>
        <v>1126</v>
      </c>
    </row>
    <row r="24" spans="2:7" ht="30" customHeight="1" thickBot="1">
      <c r="B24" s="55"/>
      <c r="C24" s="45" t="s">
        <v>6</v>
      </c>
      <c r="D24" s="46">
        <f>$B$23</f>
        <v>51</v>
      </c>
      <c r="E24" s="33">
        <f>$B$23</f>
        <v>51</v>
      </c>
      <c r="F24" s="56">
        <f>$B$23</f>
        <v>51</v>
      </c>
      <c r="G24" s="35">
        <f>D24+E24+F24</f>
        <v>153</v>
      </c>
    </row>
    <row r="25" spans="2:9" ht="30" customHeight="1" thickBot="1">
      <c r="B25" s="55"/>
      <c r="C25" s="45" t="s">
        <v>18</v>
      </c>
      <c r="D25" s="57">
        <f>IF(SUM($D$20:$F$22)=0," ",D23+D24)</f>
        <v>361</v>
      </c>
      <c r="E25" s="58">
        <f>IF(SUM($D$20:$F$22)=0," ",E23+E24)</f>
        <v>441</v>
      </c>
      <c r="F25" s="59">
        <f>IF(SUM($D$20:$F$22)=0," ",F23+F24)</f>
        <v>477</v>
      </c>
      <c r="G25" s="40">
        <f t="shared" si="1"/>
        <v>1279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tr">
        <f>Feuil1!B1</f>
        <v>Résultats Doublette Journée du  14/12/2023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8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10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Feuil7!C4</f>
        <v>Equipe 2</v>
      </c>
      <c r="D8" s="20" t="s">
        <v>2</v>
      </c>
      <c r="E8" s="21" t="s">
        <v>3</v>
      </c>
      <c r="F8" s="22" t="s">
        <v>4</v>
      </c>
      <c r="G8" s="23" t="s">
        <v>1</v>
      </c>
    </row>
    <row r="9" spans="2:7" ht="30" customHeight="1">
      <c r="B9" s="24">
        <f>Feuil7!B4</f>
        <v>20</v>
      </c>
      <c r="C9" s="25" t="str">
        <f>Feuil7!A4</f>
        <v>Delafosse Nicolas</v>
      </c>
      <c r="D9" s="26">
        <v>173</v>
      </c>
      <c r="E9" s="27">
        <v>154</v>
      </c>
      <c r="F9" s="28">
        <v>204</v>
      </c>
      <c r="G9" s="29">
        <f aca="true" t="shared" si="0" ref="G9:G14">IF(SUM($D$9:$F$11)=0," ",D9+E9+F9)</f>
        <v>531</v>
      </c>
    </row>
    <row r="10" spans="2:7" ht="30" customHeight="1">
      <c r="B10" s="30">
        <f>Feuil7!B5</f>
        <v>38</v>
      </c>
      <c r="C10" s="31" t="str">
        <f>Feuil7!A5</f>
        <v>Lecarpentier Denis</v>
      </c>
      <c r="D10" s="32">
        <v>153</v>
      </c>
      <c r="E10" s="33">
        <v>193</v>
      </c>
      <c r="F10" s="34">
        <v>171</v>
      </c>
      <c r="G10" s="35">
        <f t="shared" si="0"/>
        <v>517</v>
      </c>
    </row>
    <row r="11" spans="2:7" ht="30" customHeight="1" thickBot="1">
      <c r="B11" s="36"/>
      <c r="C11" s="61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58</v>
      </c>
      <c r="C12" s="41" t="s">
        <v>16</v>
      </c>
      <c r="D12" s="42">
        <f>IF(SUM($D$9:$F$11)=0," ",D9+D10+D11)</f>
        <v>326</v>
      </c>
      <c r="E12" s="27">
        <f>IF(SUM($D$9:$F$11)=0," ",E9+E10+E11)</f>
        <v>347</v>
      </c>
      <c r="F12" s="43">
        <f>IF(SUM($D$9:$F$11)=0," ",F9+F10+F11)</f>
        <v>375</v>
      </c>
      <c r="G12" s="29">
        <f t="shared" si="0"/>
        <v>1048</v>
      </c>
    </row>
    <row r="13" spans="2:7" ht="30" customHeight="1" thickBot="1">
      <c r="B13" s="44"/>
      <c r="C13" s="45" t="s">
        <v>6</v>
      </c>
      <c r="D13" s="46">
        <f>$B$12</f>
        <v>58</v>
      </c>
      <c r="E13" s="33">
        <f>$B$12</f>
        <v>58</v>
      </c>
      <c r="F13" s="56">
        <f>$B$12</f>
        <v>58</v>
      </c>
      <c r="G13" s="35">
        <f>D13+E13+F13</f>
        <v>174</v>
      </c>
    </row>
    <row r="14" spans="2:9" ht="30" customHeight="1" thickBot="1">
      <c r="B14" s="44"/>
      <c r="C14" s="45" t="s">
        <v>18</v>
      </c>
      <c r="D14" s="47">
        <f>IF(SUM($D$9:$F$11)=0," ",D12+D13)</f>
        <v>384</v>
      </c>
      <c r="E14" s="39">
        <f>IF(SUM($D$9:$F$11)=0," ",E12+E13)</f>
        <v>405</v>
      </c>
      <c r="F14" s="48">
        <f>IF(SUM($D$9:$F$11)=0," ",F12+F13)</f>
        <v>433</v>
      </c>
      <c r="G14" s="40">
        <f t="shared" si="0"/>
        <v>1222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11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Feuil7!C2</f>
        <v>Equipe 1</v>
      </c>
      <c r="D19" s="20" t="s">
        <v>2</v>
      </c>
      <c r="E19" s="21" t="s">
        <v>3</v>
      </c>
      <c r="F19" s="22" t="s">
        <v>4</v>
      </c>
      <c r="G19" s="52" t="s">
        <v>17</v>
      </c>
    </row>
    <row r="20" spans="2:7" ht="30" customHeight="1">
      <c r="B20" s="24">
        <f>Feuil7!B2</f>
        <v>35</v>
      </c>
      <c r="C20" s="25" t="str">
        <f>Feuil7!A2</f>
        <v>Morel Anne-Gaelle</v>
      </c>
      <c r="D20" s="26">
        <v>158</v>
      </c>
      <c r="E20" s="27">
        <v>181</v>
      </c>
      <c r="F20" s="28">
        <v>187</v>
      </c>
      <c r="G20" s="29">
        <f aca="true" t="shared" si="1" ref="G20:G25">IF(SUM($D$20:$F$22)=0," ",D20+E20+F20)</f>
        <v>526</v>
      </c>
    </row>
    <row r="21" spans="2:7" ht="30" customHeight="1">
      <c r="B21" s="30">
        <f>Feuil7!B3</f>
        <v>32</v>
      </c>
      <c r="C21" s="31" t="str">
        <f>Feuil7!A3</f>
        <v>Mercier Régine</v>
      </c>
      <c r="D21" s="32">
        <v>169</v>
      </c>
      <c r="E21" s="33">
        <v>152</v>
      </c>
      <c r="F21" s="34">
        <v>157</v>
      </c>
      <c r="G21" s="35">
        <f t="shared" si="1"/>
        <v>478</v>
      </c>
    </row>
    <row r="22" spans="2:7" ht="30" customHeight="1" thickBot="1">
      <c r="B22" s="36"/>
      <c r="C22" s="62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67</v>
      </c>
      <c r="C23" s="41" t="s">
        <v>16</v>
      </c>
      <c r="D23" s="42">
        <f>IF(SUM($D$20:$F$22)=0," ",D20+D21+D22)</f>
        <v>327</v>
      </c>
      <c r="E23" s="27">
        <f>IF(SUM($D$20:$F$22)=0," ",E20+E21+E22)</f>
        <v>333</v>
      </c>
      <c r="F23" s="43">
        <f>IF(SUM($D$20:$F$22)=0," ",F20+F21+F22)</f>
        <v>344</v>
      </c>
      <c r="G23" s="29">
        <f t="shared" si="1"/>
        <v>1004</v>
      </c>
    </row>
    <row r="24" spans="2:7" ht="30" customHeight="1" thickBot="1">
      <c r="B24" s="55"/>
      <c r="C24" s="45" t="s">
        <v>6</v>
      </c>
      <c r="D24" s="46">
        <f>$B$23</f>
        <v>67</v>
      </c>
      <c r="E24" s="33">
        <f>$B$23</f>
        <v>67</v>
      </c>
      <c r="F24" s="56">
        <f>$B$23</f>
        <v>67</v>
      </c>
      <c r="G24" s="35">
        <f>D24+E24+F24</f>
        <v>201</v>
      </c>
    </row>
    <row r="25" spans="2:9" ht="30" customHeight="1" thickBot="1">
      <c r="B25" s="55"/>
      <c r="C25" s="45" t="s">
        <v>18</v>
      </c>
      <c r="D25" s="57">
        <f>IF(SUM($D$20:$F$22)=0," ",D23+D24)</f>
        <v>394</v>
      </c>
      <c r="E25" s="58">
        <f>IF(SUM($D$20:$F$22)=0," ",E23+E24)</f>
        <v>400</v>
      </c>
      <c r="F25" s="59">
        <f>IF(SUM($D$20:$F$22)=0," ",F23+F24)</f>
        <v>411</v>
      </c>
      <c r="G25" s="40">
        <f t="shared" si="1"/>
        <v>1205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6" sqref="A6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tr">
        <f>Feuil1!B1</f>
        <v>Résultats Doublette Journée du  14/12/2023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8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72" t="s">
        <v>5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Feuil7!C12</f>
        <v>Equipe 6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Feuil7!B12</f>
        <v>35</v>
      </c>
      <c r="C9" s="25" t="str">
        <f>Feuil7!A12</f>
        <v>Clavier Fanfan</v>
      </c>
      <c r="D9" s="26">
        <v>180</v>
      </c>
      <c r="E9" s="27">
        <v>189</v>
      </c>
      <c r="F9" s="28">
        <v>159</v>
      </c>
      <c r="G9" s="29">
        <f aca="true" t="shared" si="0" ref="G9:G14">IF(SUM($D$9:$F$11)=0," ",D9+E9+F9)</f>
        <v>528</v>
      </c>
    </row>
    <row r="10" spans="2:7" ht="30" customHeight="1">
      <c r="B10" s="30">
        <f>Feuil7!B13</f>
        <v>32</v>
      </c>
      <c r="C10" s="31" t="str">
        <f>Feuil7!A13</f>
        <v>Delafosse Florian</v>
      </c>
      <c r="D10" s="32">
        <v>192</v>
      </c>
      <c r="E10" s="33">
        <v>163</v>
      </c>
      <c r="F10" s="34">
        <v>168</v>
      </c>
      <c r="G10" s="35">
        <f t="shared" si="0"/>
        <v>523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67</v>
      </c>
      <c r="C12" s="41" t="s">
        <v>16</v>
      </c>
      <c r="D12" s="42">
        <f>IF(SUM($D$9:$F$11)=0," ",D9+D10+D11)</f>
        <v>372</v>
      </c>
      <c r="E12" s="27">
        <f>IF(SUM($D$9:$F$11)=0," ",E9+E10+E11)</f>
        <v>352</v>
      </c>
      <c r="F12" s="43">
        <f>IF(SUM($D$9:$F$11)=0," ",F9+F10+F11)</f>
        <v>327</v>
      </c>
      <c r="G12" s="29">
        <f t="shared" si="0"/>
        <v>1051</v>
      </c>
    </row>
    <row r="13" spans="2:7" ht="30" customHeight="1" thickBot="1">
      <c r="B13" s="44"/>
      <c r="C13" s="45" t="s">
        <v>6</v>
      </c>
      <c r="D13" s="46">
        <f>$B$12</f>
        <v>67</v>
      </c>
      <c r="E13" s="33">
        <f>$B$12</f>
        <v>67</v>
      </c>
      <c r="F13" s="56">
        <f>$B$12</f>
        <v>67</v>
      </c>
      <c r="G13" s="35">
        <f>D13+E13+F13</f>
        <v>201</v>
      </c>
    </row>
    <row r="14" spans="2:9" ht="30" customHeight="1" thickBot="1">
      <c r="B14" s="44"/>
      <c r="C14" s="45" t="s">
        <v>18</v>
      </c>
      <c r="D14" s="47">
        <f>IF(SUM($D$9:$F$11)=0," ",D12+D13)</f>
        <v>439</v>
      </c>
      <c r="E14" s="39">
        <f>IF(SUM($D$9:$F$11)=0," ",E12+E13)</f>
        <v>419</v>
      </c>
      <c r="F14" s="48">
        <f>IF(SUM($D$9:$F$11)=0," ",F12+F13)</f>
        <v>394</v>
      </c>
      <c r="G14" s="40">
        <f t="shared" si="0"/>
        <v>1252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7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Feuil7!C2</f>
        <v>Equipe 1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Feuil7!B2</f>
        <v>35</v>
      </c>
      <c r="C20" s="25" t="str">
        <f>Feuil7!A2</f>
        <v>Morel Anne-Gaelle</v>
      </c>
      <c r="D20" s="26">
        <v>162</v>
      </c>
      <c r="E20" s="27">
        <v>163</v>
      </c>
      <c r="F20" s="28">
        <v>167</v>
      </c>
      <c r="G20" s="29">
        <f aca="true" t="shared" si="1" ref="G20:G25">IF(SUM($D$20:$F$22)=0," ",D20+E20+F20)</f>
        <v>492</v>
      </c>
    </row>
    <row r="21" spans="2:7" ht="30" customHeight="1">
      <c r="B21" s="30">
        <f>Feuil7!B3</f>
        <v>32</v>
      </c>
      <c r="C21" s="31" t="str">
        <f>Feuil7!A3</f>
        <v>Mercier Régine</v>
      </c>
      <c r="D21" s="32">
        <v>174</v>
      </c>
      <c r="E21" s="33">
        <v>157</v>
      </c>
      <c r="F21" s="34">
        <v>172</v>
      </c>
      <c r="G21" s="35">
        <f t="shared" si="1"/>
        <v>503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67</v>
      </c>
      <c r="C23" s="41" t="s">
        <v>16</v>
      </c>
      <c r="D23" s="42">
        <f>IF(SUM($D$20:$F$22)=0," ",D20+D21+D22)</f>
        <v>336</v>
      </c>
      <c r="E23" s="27">
        <f>IF(SUM($D$20:$F$22)=0," ",E20+E21+E22)</f>
        <v>320</v>
      </c>
      <c r="F23" s="43">
        <f>IF(SUM($D$20:$F$22)=0," ",F20+F21+F22)</f>
        <v>339</v>
      </c>
      <c r="G23" s="29">
        <f t="shared" si="1"/>
        <v>995</v>
      </c>
    </row>
    <row r="24" spans="2:7" ht="30" customHeight="1" thickBot="1">
      <c r="B24" s="55"/>
      <c r="C24" s="45" t="s">
        <v>6</v>
      </c>
      <c r="D24" s="46">
        <f>$B$23</f>
        <v>67</v>
      </c>
      <c r="E24" s="33">
        <f>$B$23</f>
        <v>67</v>
      </c>
      <c r="F24" s="56">
        <f>$B$23</f>
        <v>67</v>
      </c>
      <c r="G24" s="35">
        <f>D24+E24+F24</f>
        <v>201</v>
      </c>
    </row>
    <row r="25" spans="2:9" ht="30" customHeight="1" thickBot="1">
      <c r="B25" s="55"/>
      <c r="C25" s="45" t="s">
        <v>18</v>
      </c>
      <c r="D25" s="57">
        <f>IF(SUM($D$20:$F$22)=0," ",D23+D24)</f>
        <v>403</v>
      </c>
      <c r="E25" s="58">
        <f>IF(SUM($D$20:$F$22)=0," ",E23+E24)</f>
        <v>387</v>
      </c>
      <c r="F25" s="59">
        <f>IF(SUM($D$20:$F$22)=0," ",F23+F24)</f>
        <v>406</v>
      </c>
      <c r="G25" s="40">
        <f t="shared" si="1"/>
        <v>1196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5">
      <selection activeCell="A5" sqref="A5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tr">
        <f>Feuil1!B1</f>
        <v>Résultats Doublette Journée du  14/12/2023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8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8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8" t="str">
        <f>Feuil7!C6</f>
        <v>Equipe 3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/>
      <c r="C9" s="25" t="str">
        <f>Feuil7!A6</f>
        <v>Canteux Thierry</v>
      </c>
      <c r="D9" s="26"/>
      <c r="E9" s="27"/>
      <c r="F9" s="28"/>
      <c r="G9" s="29">
        <f aca="true" t="shared" si="0" ref="G9:G14">IF(SUM($D$9:$F$11)=0," ",D9+E9+F9)</f>
        <v>0</v>
      </c>
    </row>
    <row r="10" spans="2:7" ht="30" customHeight="1">
      <c r="B10" s="30">
        <f>Feuil7!B7</f>
        <v>44</v>
      </c>
      <c r="C10" s="31" t="str">
        <f>Feuil7!A7</f>
        <v>Gadais Cathy</v>
      </c>
      <c r="D10" s="32">
        <v>183</v>
      </c>
      <c r="E10" s="33">
        <v>185</v>
      </c>
      <c r="F10" s="34">
        <v>159</v>
      </c>
      <c r="G10" s="35">
        <f t="shared" si="0"/>
        <v>527</v>
      </c>
    </row>
    <row r="11" spans="2:7" ht="30" customHeight="1" thickBot="1">
      <c r="B11" s="36">
        <v>43</v>
      </c>
      <c r="C11" s="61" t="s">
        <v>36</v>
      </c>
      <c r="D11" s="38">
        <v>168</v>
      </c>
      <c r="E11" s="39">
        <v>179</v>
      </c>
      <c r="F11" s="17">
        <v>215</v>
      </c>
      <c r="G11" s="40">
        <f t="shared" si="0"/>
        <v>562</v>
      </c>
    </row>
    <row r="12" spans="2:7" ht="30" customHeight="1" thickBot="1">
      <c r="B12" s="18">
        <f>SUM(B9:B11)</f>
        <v>87</v>
      </c>
      <c r="C12" s="41" t="s">
        <v>16</v>
      </c>
      <c r="D12" s="42">
        <f>IF(SUM($D$9:$F$11)=0," ",D9+D10+D11)</f>
        <v>351</v>
      </c>
      <c r="E12" s="27">
        <f>IF(SUM($D$9:$F$11)=0," ",E9+E10+E11)</f>
        <v>364</v>
      </c>
      <c r="F12" s="43">
        <f>IF(SUM($D$9:$F$11)=0," ",F9+F10+F11)</f>
        <v>374</v>
      </c>
      <c r="G12" s="29">
        <f t="shared" si="0"/>
        <v>1089</v>
      </c>
    </row>
    <row r="13" spans="2:7" ht="30" customHeight="1" thickBot="1">
      <c r="B13" s="44"/>
      <c r="C13" s="45" t="s">
        <v>6</v>
      </c>
      <c r="D13" s="46">
        <f>$B$12</f>
        <v>87</v>
      </c>
      <c r="E13" s="33">
        <f>$B$12</f>
        <v>87</v>
      </c>
      <c r="F13" s="56">
        <f>$B$12</f>
        <v>87</v>
      </c>
      <c r="G13" s="35">
        <f>D13+E13+F13</f>
        <v>261</v>
      </c>
    </row>
    <row r="14" spans="2:9" ht="30" customHeight="1" thickBot="1">
      <c r="B14" s="44"/>
      <c r="C14" s="45" t="s">
        <v>18</v>
      </c>
      <c r="D14" s="47">
        <f>IF(SUM($D$9:$F$11)=0," ",D12+D13)</f>
        <v>438</v>
      </c>
      <c r="E14" s="39">
        <f>IF(SUM($D$9:$F$11)=0," ",E12+E13)</f>
        <v>451</v>
      </c>
      <c r="F14" s="48">
        <f>IF(SUM($D$9:$F$11)=0," ",F12+F13)</f>
        <v>461</v>
      </c>
      <c r="G14" s="40">
        <f t="shared" si="0"/>
        <v>1350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9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9" t="str">
        <f>Feuil7!C4</f>
        <v>Equipe 2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Feuil7!B4</f>
        <v>20</v>
      </c>
      <c r="C20" s="25" t="str">
        <f>Feuil7!A4</f>
        <v>Delafosse Nicolas</v>
      </c>
      <c r="D20" s="26">
        <v>163</v>
      </c>
      <c r="E20" s="27">
        <v>192</v>
      </c>
      <c r="F20" s="28">
        <v>185</v>
      </c>
      <c r="G20" s="29">
        <f aca="true" t="shared" si="1" ref="G20:G25">IF(SUM($D$20:$F$22)=0," ",D20+E20+F20)</f>
        <v>540</v>
      </c>
    </row>
    <row r="21" spans="2:7" ht="30" customHeight="1">
      <c r="B21" s="30">
        <f>Feuil7!B5</f>
        <v>38</v>
      </c>
      <c r="C21" s="31" t="str">
        <f>Feuil7!A5</f>
        <v>Lecarpentier Denis</v>
      </c>
      <c r="D21" s="32">
        <v>170</v>
      </c>
      <c r="E21" s="33">
        <v>150</v>
      </c>
      <c r="F21" s="34">
        <v>191</v>
      </c>
      <c r="G21" s="35">
        <f t="shared" si="1"/>
        <v>511</v>
      </c>
    </row>
    <row r="22" spans="2:7" ht="30" customHeight="1" thickBot="1">
      <c r="B22" s="36"/>
      <c r="C22" s="63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58</v>
      </c>
      <c r="C23" s="41" t="s">
        <v>16</v>
      </c>
      <c r="D23" s="42">
        <f>IF(SUM($D$20:$F$22)=0," ",D20+D21+D22)</f>
        <v>333</v>
      </c>
      <c r="E23" s="27">
        <f>IF(SUM($D$20:$F$22)=0," ",E20+E21+E22)</f>
        <v>342</v>
      </c>
      <c r="F23" s="43">
        <f>IF(SUM($D$20:$F$22)=0," ",F20+F21+F22)</f>
        <v>376</v>
      </c>
      <c r="G23" s="29">
        <f t="shared" si="1"/>
        <v>1051</v>
      </c>
    </row>
    <row r="24" spans="2:7" ht="30" customHeight="1" thickBot="1">
      <c r="B24" s="55"/>
      <c r="C24" s="45" t="s">
        <v>6</v>
      </c>
      <c r="D24" s="46">
        <f>$B$23</f>
        <v>58</v>
      </c>
      <c r="E24" s="33">
        <f>$B$23</f>
        <v>58</v>
      </c>
      <c r="F24" s="56">
        <f>$B$23</f>
        <v>58</v>
      </c>
      <c r="G24" s="35">
        <f>D24+E24+F24</f>
        <v>174</v>
      </c>
    </row>
    <row r="25" spans="2:9" ht="30" customHeight="1" thickBot="1">
      <c r="B25" s="55"/>
      <c r="C25" s="45" t="s">
        <v>18</v>
      </c>
      <c r="D25" s="57">
        <f>IF(SUM($D$20:$F$22)=0," ",D23+D24)</f>
        <v>391</v>
      </c>
      <c r="E25" s="58">
        <f>IF(SUM($D$20:$F$22)=0," ",E23+E24)</f>
        <v>400</v>
      </c>
      <c r="F25" s="59">
        <f>IF(SUM($D$20:$F$22)=0," ",F23+F24)</f>
        <v>434</v>
      </c>
      <c r="G25" s="40">
        <f t="shared" si="1"/>
        <v>1225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7" t="str">
        <f>Feuil1!B1</f>
        <v>Résultats Doublette Journée du  14/12/2023</v>
      </c>
      <c r="C1" s="67"/>
      <c r="D1" s="67"/>
      <c r="E1" s="67"/>
      <c r="F1" s="67"/>
      <c r="G1" s="67"/>
      <c r="H1" s="67"/>
      <c r="I1" s="67"/>
    </row>
    <row r="2" spans="3:7" ht="18">
      <c r="C2" s="3"/>
      <c r="D2" s="3"/>
      <c r="E2" s="3"/>
      <c r="F2" s="3"/>
      <c r="G2" s="3"/>
    </row>
    <row r="3" spans="2:9" ht="18">
      <c r="B3" s="69" t="str">
        <f>Feuil1!B3</f>
        <v>2 ème Période</v>
      </c>
      <c r="C3" s="69"/>
      <c r="D3" s="69"/>
      <c r="E3" s="69"/>
      <c r="F3" s="69"/>
      <c r="G3" s="69"/>
      <c r="H3" s="69"/>
      <c r="I3" s="69"/>
    </row>
    <row r="4" spans="2:9" ht="18">
      <c r="B4" s="71" t="str">
        <f>Feuil1!B4</f>
        <v>1 ère Journée</v>
      </c>
      <c r="C4" s="71"/>
      <c r="D4" s="71"/>
      <c r="E4" s="71"/>
      <c r="F4" s="71"/>
      <c r="G4" s="71"/>
      <c r="H4" s="71"/>
      <c r="I4" s="71"/>
    </row>
    <row r="5" ht="18" customHeight="1" thickBot="1"/>
    <row r="6" spans="2:7" ht="19.5" customHeight="1" thickBot="1">
      <c r="B6" s="15"/>
      <c r="C6" s="15"/>
      <c r="D6" s="64" t="s">
        <v>10</v>
      </c>
      <c r="E6" s="65"/>
      <c r="F6" s="66"/>
      <c r="G6" s="16"/>
    </row>
    <row r="7" spans="2:7" ht="19.5" customHeight="1" thickBot="1">
      <c r="B7" s="15"/>
      <c r="C7" s="15"/>
      <c r="D7" s="17"/>
      <c r="E7" s="17"/>
      <c r="F7" s="16"/>
      <c r="G7" s="16"/>
    </row>
    <row r="8" spans="2:7" ht="30" customHeight="1" thickBot="1">
      <c r="B8" s="18" t="s">
        <v>6</v>
      </c>
      <c r="C8" s="19" t="str">
        <f>Feuil7!C8</f>
        <v>Equipe 4</v>
      </c>
      <c r="D8" s="20" t="s">
        <v>12</v>
      </c>
      <c r="E8" s="21" t="s">
        <v>13</v>
      </c>
      <c r="F8" s="22" t="s">
        <v>14</v>
      </c>
      <c r="G8" s="23" t="s">
        <v>1</v>
      </c>
    </row>
    <row r="9" spans="2:7" ht="30" customHeight="1">
      <c r="B9" s="24">
        <f>Feuil7!B8</f>
        <v>35</v>
      </c>
      <c r="C9" s="25" t="str">
        <f>Feuil7!A8</f>
        <v>Gadais Alain</v>
      </c>
      <c r="D9" s="26">
        <v>166</v>
      </c>
      <c r="E9" s="27">
        <v>172</v>
      </c>
      <c r="F9" s="28">
        <v>155</v>
      </c>
      <c r="G9" s="29">
        <f aca="true" t="shared" si="0" ref="G9:G14">IF(SUM($D$9:$F$11)=0," ",D9+E9+F9)</f>
        <v>493</v>
      </c>
    </row>
    <row r="10" spans="2:7" ht="30" customHeight="1">
      <c r="B10" s="30">
        <f>Feuil7!B9</f>
        <v>44</v>
      </c>
      <c r="C10" s="31" t="str">
        <f>Feuil7!A9</f>
        <v>Levesque Bernard</v>
      </c>
      <c r="D10" s="32">
        <v>171</v>
      </c>
      <c r="E10" s="33">
        <v>157</v>
      </c>
      <c r="F10" s="34">
        <v>185</v>
      </c>
      <c r="G10" s="35">
        <f t="shared" si="0"/>
        <v>513</v>
      </c>
    </row>
    <row r="11" spans="2:7" ht="30" customHeight="1" thickBot="1">
      <c r="B11" s="36"/>
      <c r="C11" s="37"/>
      <c r="D11" s="38"/>
      <c r="E11" s="39"/>
      <c r="F11" s="17"/>
      <c r="G11" s="40">
        <f t="shared" si="0"/>
        <v>0</v>
      </c>
    </row>
    <row r="12" spans="2:7" ht="30" customHeight="1" thickBot="1">
      <c r="B12" s="18">
        <f>SUM(B9:B11)</f>
        <v>79</v>
      </c>
      <c r="C12" s="41" t="s">
        <v>16</v>
      </c>
      <c r="D12" s="42">
        <f>IF(SUM($D$9:$F$11)=0," ",D9+D10+D11)</f>
        <v>337</v>
      </c>
      <c r="E12" s="27">
        <f>IF(SUM($D$9:$F$11)=0," ",E9+E10+E11)</f>
        <v>329</v>
      </c>
      <c r="F12" s="43">
        <f>IF(SUM($D$9:$F$11)=0," ",F9+F10+F11)</f>
        <v>340</v>
      </c>
      <c r="G12" s="29">
        <f t="shared" si="0"/>
        <v>1006</v>
      </c>
    </row>
    <row r="13" spans="2:7" ht="30" customHeight="1" thickBot="1">
      <c r="B13" s="44"/>
      <c r="C13" s="45" t="s">
        <v>6</v>
      </c>
      <c r="D13" s="46">
        <f>$B$12</f>
        <v>79</v>
      </c>
      <c r="E13" s="33">
        <f>$B$12</f>
        <v>79</v>
      </c>
      <c r="F13" s="56">
        <f>$B$12</f>
        <v>79</v>
      </c>
      <c r="G13" s="35">
        <f>D13+E13+F13</f>
        <v>237</v>
      </c>
    </row>
    <row r="14" spans="2:9" ht="30" customHeight="1" thickBot="1">
      <c r="B14" s="44"/>
      <c r="C14" s="45" t="s">
        <v>18</v>
      </c>
      <c r="D14" s="47">
        <f>IF(SUM($D$9:$F$11)=0," ",D12+D13)</f>
        <v>416</v>
      </c>
      <c r="E14" s="39">
        <f>IF(SUM($D$9:$F$11)=0," ",E12+E13)</f>
        <v>408</v>
      </c>
      <c r="F14" s="48">
        <f>IF(SUM($D$9:$F$11)=0," ",F12+F13)</f>
        <v>419</v>
      </c>
      <c r="G14" s="40">
        <f t="shared" si="0"/>
        <v>1243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9"/>
      <c r="C16" s="15"/>
      <c r="D16" s="15"/>
      <c r="E16" s="15"/>
      <c r="F16" s="15"/>
      <c r="G16" s="15"/>
    </row>
    <row r="17" spans="2:7" ht="19.5" customHeight="1" thickBot="1">
      <c r="B17" s="49"/>
      <c r="C17" s="15"/>
      <c r="D17" s="64" t="s">
        <v>11</v>
      </c>
      <c r="E17" s="65"/>
      <c r="F17" s="66"/>
      <c r="G17" s="16"/>
    </row>
    <row r="18" spans="2:7" ht="19.5" customHeight="1" thickBot="1">
      <c r="B18" s="49"/>
      <c r="C18" s="15"/>
      <c r="D18" s="17"/>
      <c r="E18" s="17"/>
      <c r="F18" s="16"/>
      <c r="G18" s="16"/>
    </row>
    <row r="19" spans="2:7" ht="30" customHeight="1" thickBot="1">
      <c r="B19" s="18" t="s">
        <v>6</v>
      </c>
      <c r="C19" s="18" t="str">
        <f>Feuil7!C10</f>
        <v>Equipe 5</v>
      </c>
      <c r="D19" s="20" t="s">
        <v>12</v>
      </c>
      <c r="E19" s="21" t="s">
        <v>13</v>
      </c>
      <c r="F19" s="22" t="s">
        <v>14</v>
      </c>
      <c r="G19" s="52" t="s">
        <v>17</v>
      </c>
    </row>
    <row r="20" spans="2:7" ht="30" customHeight="1">
      <c r="B20" s="24">
        <f>Feuil7!B10</f>
        <v>30</v>
      </c>
      <c r="C20" s="60" t="str">
        <f>Feuil7!A10</f>
        <v>Gresselin Cyrille</v>
      </c>
      <c r="D20" s="26">
        <v>189</v>
      </c>
      <c r="E20" s="27">
        <v>162</v>
      </c>
      <c r="F20" s="28">
        <v>166</v>
      </c>
      <c r="G20" s="29">
        <f aca="true" t="shared" si="1" ref="G20:G25">IF(SUM($D$20:$F$22)=0," ",D20+E20+F20)</f>
        <v>517</v>
      </c>
    </row>
    <row r="21" spans="2:7" ht="30" customHeight="1">
      <c r="B21" s="30">
        <f>Feuil7!B11</f>
        <v>21</v>
      </c>
      <c r="C21" s="31" t="str">
        <f>Feuil7!A11</f>
        <v>Mercier Guy</v>
      </c>
      <c r="D21" s="32">
        <v>248</v>
      </c>
      <c r="E21" s="33">
        <v>204</v>
      </c>
      <c r="F21" s="34">
        <v>192</v>
      </c>
      <c r="G21" s="35">
        <f t="shared" si="1"/>
        <v>644</v>
      </c>
    </row>
    <row r="22" spans="2:7" ht="30" customHeight="1" thickBot="1">
      <c r="B22" s="36"/>
      <c r="C22" s="37"/>
      <c r="D22" s="38"/>
      <c r="E22" s="39"/>
      <c r="F22" s="17"/>
      <c r="G22" s="54">
        <f t="shared" si="1"/>
        <v>0</v>
      </c>
    </row>
    <row r="23" spans="2:7" ht="30" customHeight="1" thickBot="1">
      <c r="B23" s="18">
        <f>SUM(B20:B22)</f>
        <v>51</v>
      </c>
      <c r="C23" s="41" t="s">
        <v>16</v>
      </c>
      <c r="D23" s="42">
        <f>IF(SUM($D$20:$F$22)=0," ",D20+D21+D22)</f>
        <v>437</v>
      </c>
      <c r="E23" s="27">
        <f>IF(SUM($D$20:$F$22)=0," ",E20+E21+E22)</f>
        <v>366</v>
      </c>
      <c r="F23" s="43">
        <f>IF(SUM($D$20:$F$22)=0," ",F20+F21+F22)</f>
        <v>358</v>
      </c>
      <c r="G23" s="29">
        <f t="shared" si="1"/>
        <v>1161</v>
      </c>
    </row>
    <row r="24" spans="2:7" ht="30" customHeight="1" thickBot="1">
      <c r="B24" s="55"/>
      <c r="C24" s="45" t="s">
        <v>6</v>
      </c>
      <c r="D24" s="46">
        <f>$B$23</f>
        <v>51</v>
      </c>
      <c r="E24" s="33">
        <f>$B$23</f>
        <v>51</v>
      </c>
      <c r="F24" s="56">
        <f>$B$23</f>
        <v>51</v>
      </c>
      <c r="G24" s="35">
        <f>D24+E24+F24</f>
        <v>153</v>
      </c>
    </row>
    <row r="25" spans="2:9" ht="30" customHeight="1" thickBot="1">
      <c r="B25" s="55"/>
      <c r="C25" s="45" t="s">
        <v>18</v>
      </c>
      <c r="D25" s="57">
        <f>IF(SUM($D$20:$F$22)=0," ",D23+D24)</f>
        <v>488</v>
      </c>
      <c r="E25" s="57">
        <f>IF(SUM($D$20:$F$22)=0," ",E23+E24)</f>
        <v>417</v>
      </c>
      <c r="F25" s="57">
        <f>IF(SUM($D$20:$F$22)=0," ",F23+F24)</f>
        <v>409</v>
      </c>
      <c r="G25" s="40">
        <f t="shared" si="1"/>
        <v>1314</v>
      </c>
      <c r="I25" s="2" t="s">
        <v>19</v>
      </c>
    </row>
    <row r="26" spans="2:9" ht="30" customHeight="1" thickBot="1">
      <c r="B26" s="15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'[1]P2J1'!$D8</f>
        <v>35</v>
      </c>
      <c r="C2" s="73" t="s">
        <v>20</v>
      </c>
      <c r="D2" s="12">
        <f>Feuil3!G20</f>
        <v>526</v>
      </c>
      <c r="E2" s="13">
        <f>Feuil4!G20</f>
        <v>492</v>
      </c>
      <c r="F2" s="14">
        <f>Feuil3!I26</f>
        <v>2</v>
      </c>
    </row>
    <row r="3" spans="1:6" ht="19.5" customHeight="1" thickBot="1">
      <c r="A3" s="6" t="str">
        <f>'[2]Feuil7'!$A$3</f>
        <v>Mercier Régine</v>
      </c>
      <c r="B3" s="7">
        <f>'[1]P2J1'!$D9</f>
        <v>32</v>
      </c>
      <c r="C3" s="74"/>
      <c r="D3" s="9">
        <f>Feuil3!G21</f>
        <v>478</v>
      </c>
      <c r="E3" s="8">
        <f>Feuil4!G21</f>
        <v>503</v>
      </c>
      <c r="F3" s="1">
        <f>Feuil4!I26</f>
        <v>2</v>
      </c>
    </row>
    <row r="4" spans="1:6" ht="19.5" customHeight="1">
      <c r="A4" s="4" t="s">
        <v>31</v>
      </c>
      <c r="B4" s="5">
        <f>'[1]P2J1'!$D10</f>
        <v>20</v>
      </c>
      <c r="C4" s="73" t="s">
        <v>21</v>
      </c>
      <c r="D4" s="10">
        <f>Feuil3!G9</f>
        <v>531</v>
      </c>
      <c r="E4" s="11">
        <f>Feuil5!G20</f>
        <v>540</v>
      </c>
      <c r="F4" s="14">
        <f>Feuil3!I15</f>
        <v>6</v>
      </c>
    </row>
    <row r="5" spans="1:6" ht="19.5" customHeight="1" thickBot="1">
      <c r="A5" s="6" t="str">
        <f>'[2]Feuil7'!$A$5</f>
        <v>Lecarpentier Denis</v>
      </c>
      <c r="B5" s="7">
        <f>'[1]P2J1'!$D11</f>
        <v>38</v>
      </c>
      <c r="C5" s="74"/>
      <c r="D5" s="9">
        <f>Feuil3!G10</f>
        <v>517</v>
      </c>
      <c r="E5" s="8">
        <f>Feuil5!G21</f>
        <v>511</v>
      </c>
      <c r="F5" s="1">
        <f>Feuil5!I26</f>
        <v>0</v>
      </c>
    </row>
    <row r="6" spans="1:6" ht="19.5" customHeight="1">
      <c r="A6" s="4" t="s">
        <v>32</v>
      </c>
      <c r="B6" s="5">
        <f>'[1]P2J1'!$D12</f>
        <v>47</v>
      </c>
      <c r="C6" s="73" t="s">
        <v>22</v>
      </c>
      <c r="D6" s="12">
        <f>Feuil1!G20</f>
        <v>0</v>
      </c>
      <c r="E6" s="13">
        <f>Feuil5!G9</f>
        <v>0</v>
      </c>
      <c r="F6" s="14">
        <f>Feuil1!I26</f>
        <v>6</v>
      </c>
    </row>
    <row r="7" spans="1:6" ht="19.5" customHeight="1" thickBot="1">
      <c r="A7" s="6" t="s">
        <v>28</v>
      </c>
      <c r="B7" s="7">
        <f>'[1]P2J1'!$D13</f>
        <v>44</v>
      </c>
      <c r="C7" s="74"/>
      <c r="D7" s="9">
        <f>Feuil1!G21</f>
        <v>516</v>
      </c>
      <c r="E7" s="8">
        <f>Feuil5!G10</f>
        <v>527</v>
      </c>
      <c r="F7" s="1">
        <f>Feuil5!I15</f>
        <v>8</v>
      </c>
    </row>
    <row r="8" spans="1:6" ht="19.5" customHeight="1">
      <c r="A8" s="4" t="s">
        <v>29</v>
      </c>
      <c r="B8" s="5">
        <f>'[1]P2J1'!$D14</f>
        <v>35</v>
      </c>
      <c r="C8" s="73" t="s">
        <v>23</v>
      </c>
      <c r="D8" s="12">
        <f>Feuil1!G9</f>
        <v>518</v>
      </c>
      <c r="E8" s="13">
        <f>Feuil6!G9</f>
        <v>493</v>
      </c>
      <c r="F8" s="14">
        <f>Feuil1!I15</f>
        <v>2</v>
      </c>
    </row>
    <row r="9" spans="1:6" ht="19.5" customHeight="1" thickBot="1">
      <c r="A9" s="6" t="str">
        <f>'[2]Feuil7'!$A$9</f>
        <v>Levesque Bernard</v>
      </c>
      <c r="B9" s="7">
        <f>'[1]P2J1'!$D15</f>
        <v>44</v>
      </c>
      <c r="C9" s="74"/>
      <c r="D9" s="9">
        <f>Feuil1!G10</f>
        <v>517</v>
      </c>
      <c r="E9" s="8">
        <f>Feuil6!G10</f>
        <v>513</v>
      </c>
      <c r="F9" s="1">
        <f>Feuil6!I15</f>
        <v>2</v>
      </c>
    </row>
    <row r="10" spans="1:6" ht="19.5" customHeight="1">
      <c r="A10" s="4" t="s">
        <v>33</v>
      </c>
      <c r="B10" s="5">
        <f>'[1]P2J1'!$D16</f>
        <v>30</v>
      </c>
      <c r="C10" s="73" t="s">
        <v>24</v>
      </c>
      <c r="D10" s="12">
        <f>Feuil2!G20</f>
        <v>576</v>
      </c>
      <c r="E10" s="13">
        <f>Feuil6!G20</f>
        <v>517</v>
      </c>
      <c r="F10" s="14">
        <f>Feuil2!I26</f>
        <v>4</v>
      </c>
    </row>
    <row r="11" spans="1:6" ht="19.5" customHeight="1" thickBot="1">
      <c r="A11" s="6" t="str">
        <f>'[2]Feuil7'!$A$11</f>
        <v>Mercier Guy</v>
      </c>
      <c r="B11" s="7">
        <f>'[1]P2J1'!$D17</f>
        <v>21</v>
      </c>
      <c r="C11" s="74"/>
      <c r="D11" s="9">
        <f>Feuil2!G21</f>
        <v>550</v>
      </c>
      <c r="E11" s="8">
        <f>Feuil6!G21</f>
        <v>644</v>
      </c>
      <c r="F11" s="1">
        <f>Feuil6!I26</f>
        <v>6</v>
      </c>
    </row>
    <row r="12" spans="1:6" ht="19.5" customHeight="1">
      <c r="A12" s="4" t="s">
        <v>34</v>
      </c>
      <c r="B12" s="5">
        <f>'[1]P2J1'!$D18</f>
        <v>35</v>
      </c>
      <c r="C12" s="73" t="s">
        <v>15</v>
      </c>
      <c r="D12" s="12">
        <f>Feuil2!G9</f>
        <v>485</v>
      </c>
      <c r="E12" s="13">
        <f>Feuil4!G9</f>
        <v>528</v>
      </c>
      <c r="F12" s="14">
        <f>Feuil2!I15</f>
        <v>4</v>
      </c>
    </row>
    <row r="13" spans="1:6" ht="19.5" customHeight="1" thickBot="1">
      <c r="A13" s="6" t="s">
        <v>30</v>
      </c>
      <c r="B13" s="7">
        <f>'[1]P2J1'!$D19</f>
        <v>32</v>
      </c>
      <c r="C13" s="74"/>
      <c r="D13" s="9">
        <f>Feuil2!G10</f>
        <v>553</v>
      </c>
      <c r="E13" s="8">
        <f>Feuil4!G10</f>
        <v>523</v>
      </c>
      <c r="F13" s="1">
        <f>Feuil4!I15</f>
        <v>6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2023-12-14T10:30:51Z</cp:lastPrinted>
  <dcterms:created xsi:type="dcterms:W3CDTF">2006-09-29T13:44:50Z</dcterms:created>
  <dcterms:modified xsi:type="dcterms:W3CDTF">2023-12-15T08:25:39Z</dcterms:modified>
  <cp:category/>
  <cp:version/>
  <cp:contentType/>
  <cp:contentStatus/>
</cp:coreProperties>
</file>